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/Documents/"/>
    </mc:Choice>
  </mc:AlternateContent>
  <xr:revisionPtr revIDLastSave="0" documentId="8_{A0707191-D376-5E43-A88D-2DC251B8797D}" xr6:coauthVersionLast="45" xr6:coauthVersionMax="45" xr10:uidLastSave="{00000000-0000-0000-0000-000000000000}"/>
  <bookViews>
    <workbookView xWindow="320" yWindow="460" windowWidth="25280" windowHeight="14560" xr2:uid="{D25A97F5-06D3-D94A-AA63-A75431DB8B07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/>
  <c r="A35" i="1"/>
  <c r="A36" i="1"/>
  <c r="A37" i="1"/>
  <c r="L29" i="1"/>
  <c r="L30" i="1"/>
  <c r="M30" i="1" s="1"/>
  <c r="L31" i="1"/>
  <c r="M31" i="1" s="1"/>
  <c r="L32" i="1"/>
  <c r="L33" i="1"/>
  <c r="L34" i="1"/>
  <c r="M34" i="1" s="1"/>
  <c r="L35" i="1"/>
  <c r="M35" i="1" s="1"/>
  <c r="L36" i="1"/>
  <c r="M36" i="1" s="1"/>
  <c r="L37" i="1"/>
  <c r="M37" i="1" s="1"/>
  <c r="M29" i="1"/>
  <c r="M32" i="1"/>
  <c r="M3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L6" i="1"/>
  <c r="M6" i="1"/>
  <c r="L7" i="1"/>
  <c r="M7" i="1" s="1"/>
  <c r="L8" i="1"/>
  <c r="M8" i="1" s="1"/>
  <c r="L9" i="1"/>
  <c r="M9" i="1"/>
  <c r="L10" i="1"/>
  <c r="M10" i="1" s="1"/>
  <c r="L11" i="1"/>
  <c r="M11" i="1" s="1"/>
  <c r="L12" i="1"/>
  <c r="M12" i="1" s="1"/>
  <c r="L13" i="1"/>
  <c r="M13" i="1" s="1"/>
  <c r="L14" i="1"/>
  <c r="M14" i="1"/>
  <c r="L15" i="1"/>
  <c r="M15" i="1" s="1"/>
  <c r="L16" i="1"/>
  <c r="M16" i="1" s="1"/>
  <c r="L17" i="1"/>
  <c r="M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/>
  <c r="L27" i="1"/>
  <c r="M27" i="1" s="1"/>
  <c r="L28" i="1"/>
  <c r="M28" i="1" s="1"/>
  <c r="L5" i="1"/>
  <c r="M5" i="1" s="1"/>
  <c r="M38" i="1" s="1"/>
</calcChain>
</file>

<file path=xl/sharedStrings.xml><?xml version="1.0" encoding="utf-8"?>
<sst xmlns="http://schemas.openxmlformats.org/spreadsheetml/2006/main" count="100" uniqueCount="95">
  <si>
    <t>Artikel</t>
  </si>
  <si>
    <t>Größe</t>
  </si>
  <si>
    <t>Anzahl</t>
  </si>
  <si>
    <t>Vereinsname</t>
  </si>
  <si>
    <t>Trikot-Nr</t>
  </si>
  <si>
    <t>Initialien</t>
  </si>
  <si>
    <t>HTV-Logo</t>
  </si>
  <si>
    <t>Stückpreis</t>
  </si>
  <si>
    <t>Gesamtpreis</t>
  </si>
  <si>
    <t>Name</t>
  </si>
  <si>
    <t>Vorname</t>
  </si>
  <si>
    <t>E-Mail</t>
  </si>
  <si>
    <t>Tel</t>
  </si>
  <si>
    <t>Bestellnummer (Stanno)</t>
  </si>
  <si>
    <t>Trikot Liga (rot)</t>
  </si>
  <si>
    <t>Trikot Liga (blau)</t>
  </si>
  <si>
    <t>Trikot Campione Damen (gelb)</t>
  </si>
  <si>
    <t>Artikel-Nr</t>
  </si>
  <si>
    <t>410101-6800</t>
  </si>
  <si>
    <t>410101-7600</t>
  </si>
  <si>
    <t>410600-4500</t>
  </si>
  <si>
    <t>410600-4800</t>
  </si>
  <si>
    <t>Trikot Campione Damen (rot)</t>
  </si>
  <si>
    <t>420117-6000</t>
  </si>
  <si>
    <t>Pisa-Short (rot)</t>
  </si>
  <si>
    <t>420117-7600</t>
  </si>
  <si>
    <t>Pisa-Short (blau)</t>
  </si>
  <si>
    <t>Essenza Hotpant (schwarz)</t>
  </si>
  <si>
    <t>Essenza Hotpant (blau)</t>
  </si>
  <si>
    <t>461100-2000</t>
  </si>
  <si>
    <t>461100-8000</t>
  </si>
  <si>
    <t>Stanno Logo-Shirt (weiß)</t>
  </si>
  <si>
    <t>Stanno Logo-Shirt (schwarz)</t>
  </si>
  <si>
    <t>463102-7520</t>
  </si>
  <si>
    <t>Forza Poloshirt (blau)</t>
  </si>
  <si>
    <t>463102-8600</t>
  </si>
  <si>
    <t>Forza Poloshirt (scwarz)</t>
  </si>
  <si>
    <t>860001-5364</t>
  </si>
  <si>
    <t>Reece-Shirt Damen</t>
  </si>
  <si>
    <t>403101-6280</t>
  </si>
  <si>
    <t>403101-8620</t>
  </si>
  <si>
    <t>Centro Sweater (rot)</t>
  </si>
  <si>
    <t>465102-8900</t>
  </si>
  <si>
    <t>Centro Sweater (schwarz)</t>
  </si>
  <si>
    <t>834205-8000</t>
  </si>
  <si>
    <t>834205-9990</t>
  </si>
  <si>
    <t>834611-9990</t>
  </si>
  <si>
    <t>834629-5364</t>
  </si>
  <si>
    <t>Varsity Stretched Fit Hose</t>
  </si>
  <si>
    <t>834630-9160</t>
  </si>
  <si>
    <t>Classic Sweat Hose Damen</t>
  </si>
  <si>
    <t>834634-8000</t>
  </si>
  <si>
    <t>TTS Hose Damen</t>
  </si>
  <si>
    <t>431101-8200</t>
  </si>
  <si>
    <t>Forza Mirco Hose (Herren, schwarz)</t>
  </si>
  <si>
    <t>Damen Jogging Hose Ruby (grau)</t>
  </si>
  <si>
    <t>Damen Sweatpant Gregory (grau)</t>
  </si>
  <si>
    <t>Damen Sweatpant Gregory (schwarz)</t>
  </si>
  <si>
    <t>Herren Trainingsjacke Forza (rot)</t>
  </si>
  <si>
    <t>Herren Trainingsjacke Forza (schwarz)</t>
  </si>
  <si>
    <t>410105-6800</t>
  </si>
  <si>
    <t>Trikot Campione Herren (rot)</t>
  </si>
  <si>
    <t>410105-4500</t>
  </si>
  <si>
    <t>Trikot Campione Herren (gelb)</t>
  </si>
  <si>
    <t>S</t>
  </si>
  <si>
    <t>XL</t>
  </si>
  <si>
    <t>XXL</t>
  </si>
  <si>
    <t>XXXL</t>
  </si>
  <si>
    <t>HTV YOUNG VIKINGS</t>
  </si>
  <si>
    <t>Bauch</t>
  </si>
  <si>
    <t>Rücken</t>
  </si>
  <si>
    <t>Hintern</t>
  </si>
  <si>
    <t>Ärmel Links</t>
  </si>
  <si>
    <t>Ärmel Rechts</t>
  </si>
  <si>
    <t>Bein links</t>
  </si>
  <si>
    <t>Bein rechts</t>
  </si>
  <si>
    <t>Position Sponsor</t>
  </si>
  <si>
    <t>Dateiname Sponsor</t>
  </si>
  <si>
    <t>Spielername</t>
  </si>
  <si>
    <t>Vereinsname (Rücken oben)
3,80€</t>
  </si>
  <si>
    <t>HTV-Logo (Brust links)
2,50€</t>
  </si>
  <si>
    <t>Trikot-Nr (Rücken &amp; Brust) 
7,40€</t>
  </si>
  <si>
    <t>Spielername (Rücken unten)
3,80€</t>
  </si>
  <si>
    <t>Initialien (Brust rechts)
2,80€</t>
  </si>
  <si>
    <t>Position Sponsorenlogo
(Preis je nach Aufwand)</t>
  </si>
  <si>
    <t>HEIDELBERGER TV</t>
  </si>
  <si>
    <t>HTV/USC HEIDELBERG</t>
  </si>
  <si>
    <t>ja</t>
  </si>
  <si>
    <t>465102-6800</t>
  </si>
  <si>
    <t>438601-8000</t>
  </si>
  <si>
    <t>438601-5000</t>
  </si>
  <si>
    <t>SUMME</t>
  </si>
  <si>
    <t>M</t>
  </si>
  <si>
    <t>L</t>
  </si>
  <si>
    <t>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</si>
</sst>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8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NumberFormat="1" applyBorder="1"/>
    <xf numFmtId="0" fontId="0" fillId="0" borderId="1" xfId="0" applyBorder="1" applyProtection="1">
      <protection locked="0"/>
    </xf>
    <xf numFmtId="0" fontId="2" fillId="0" borderId="0" xfId="0" applyFont="1" applyBorder="1"/>
    <xf numFmtId="164" fontId="1" fillId="0" borderId="6" xfId="0" applyNumberFormat="1" applyFont="1" applyBorder="1"/>
    <xf numFmtId="164" fontId="2" fillId="0" borderId="0" xfId="0" applyNumberFormat="1" applyFont="1" applyBorder="1"/>
    <xf numFmtId="164" fontId="0" fillId="0" borderId="1" xfId="0" applyNumberFormat="1" applyBorder="1"/>
  </cellXfs>
  <cellStyles count="1">
    <cellStyle name="Standard" xfId="0" builtinId="0"/>
  </cellStyles>
  <dxfs count="17">
    <dxf>
      <font>
        <b/>
      </font>
      <numFmt numFmtId="164" formatCode="#,##0.00\ &quot;€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€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862D3C-6A8F-EA4C-9CF4-1F1F28C5CF87}" name="Tabelle1" displayName="Tabelle1" ref="A4:M37" totalsRowShown="0" headerRowDxfId="16" headerRowBorderDxfId="15" tableBorderDxfId="14" totalsRowBorderDxfId="13">
  <autoFilter ref="A4:M37" xr:uid="{6E0CCC63-E402-7944-9B54-048DBF3E6FE3}"/>
  <tableColumns count="13">
    <tableColumn id="1" xr3:uid="{0F3EB1BC-7610-A049-AE8A-159018B56621}" name="Artikel-Nr" dataDxfId="12">
      <calculatedColumnFormula>LOOKUP(B5,Tabelle2!B:B,Tabelle2!A:A)</calculatedColumnFormula>
    </tableColumn>
    <tableColumn id="2" xr3:uid="{D84F6631-4E55-5244-9C00-15EB18578435}" name="Artikel" dataDxfId="11"/>
    <tableColumn id="3" xr3:uid="{3A609E28-8742-CE41-869A-480FFCAE5607}" name="Größe" dataDxfId="10"/>
    <tableColumn id="4" xr3:uid="{4C8D3634-CEB5-314F-BE2B-0093BB38D22C}" name="Anzahl" dataDxfId="9"/>
    <tableColumn id="5" xr3:uid="{658ECD6F-DAEE-6348-A519-6AD0A6B90D3A}" name="Vereinsname (Rücken oben)_x000a_3,80€" dataDxfId="8"/>
    <tableColumn id="6" xr3:uid="{ABDE5B01-5C69-EC42-B03C-1AFA12532B14}" name="HTV-Logo (Brust links)_x000a_2,50€" dataDxfId="7"/>
    <tableColumn id="7" xr3:uid="{E6B57D7D-6062-4D4E-AF60-5199A1F63EFB}" name="Trikot-Nr (Rücken &amp; Brust) _x000a_7,40€" dataDxfId="6"/>
    <tableColumn id="8" xr3:uid="{9D05F940-C8B3-6446-86AE-73839849CC42}" name="Spielername (Rücken unten)_x000a_3,80€" dataDxfId="5"/>
    <tableColumn id="9" xr3:uid="{FA2E405A-A1FB-8049-9B35-906DA5A2A5B9}" name="Initialien (Brust rechts)_x000a_2,80€" dataDxfId="4"/>
    <tableColumn id="10" xr3:uid="{72172866-0D08-0646-8CAE-5649FA852FA8}" name="Dateiname Sponsor" dataDxfId="3"/>
    <tableColumn id="11" xr3:uid="{3E4FCB6A-A0DF-034A-81CE-63412CA1470F}" name="Position Sponsorenlogo_x000a_(Preis je nach Aufwand)" dataDxfId="2"/>
    <tableColumn id="13" xr3:uid="{E049E687-018E-7D41-820F-0B259C453574}" name="Stückpreis" dataDxfId="1">
      <calculatedColumnFormula>(IF(ISBLANK(E5),0,3.8)+IF(ISBLANK(F5),0,2.5)+IF(ISBLANK(G5),0,7.4)+IF(ISBLANK(H5),0,3.8)+IF(ISBLANK(I5),0,2.8))</calculatedColumnFormula>
    </tableColumn>
    <tableColumn id="14" xr3:uid="{2EE1FD15-3E3A-1945-8BE2-5EFAED669DD9}" name="Gesamtpreis" dataDxfId="0">
      <calculatedColumnFormula>D5*Tabelle1[[#This Row],[Stückpreis]]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CF28-70AC-5A46-804F-4E47035B37EE}">
  <sheetPr>
    <pageSetUpPr fitToPage="1"/>
  </sheetPr>
  <dimension ref="A1:M38"/>
  <sheetViews>
    <sheetView tabSelected="1" topLeftCell="A17" zoomScale="93" workbookViewId="0">
      <selection activeCell="B29" sqref="B29"/>
    </sheetView>
  </sheetViews>
  <sheetFormatPr baseColWidth="10" defaultRowHeight="16" x14ac:dyDescent="0.2"/>
  <cols>
    <col min="1" max="1" width="14" style="3" customWidth="1"/>
    <col min="2" max="2" width="32" style="3" customWidth="1"/>
    <col min="3" max="3" width="7.33203125" style="3" customWidth="1"/>
    <col min="4" max="4" width="6.83203125" style="3" customWidth="1"/>
    <col min="5" max="5" width="27.5" style="3" customWidth="1"/>
    <col min="6" max="6" width="22" style="3" customWidth="1"/>
    <col min="7" max="7" width="25.5" style="3" customWidth="1"/>
    <col min="8" max="8" width="27.5" style="3" customWidth="1"/>
    <col min="9" max="9" width="22.6640625" style="3" customWidth="1"/>
    <col min="10" max="10" width="20" style="3" customWidth="1"/>
    <col min="11" max="11" width="23.5" style="3" customWidth="1"/>
    <col min="12" max="12" width="12.1640625" style="3" customWidth="1"/>
    <col min="13" max="13" width="14.1640625" style="3" customWidth="1"/>
    <col min="14" max="16384" width="10.83203125" style="3"/>
  </cols>
  <sheetData>
    <row r="1" spans="1:13" x14ac:dyDescent="0.2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</row>
    <row r="2" spans="1:13" x14ac:dyDescent="0.2">
      <c r="A2" s="10"/>
      <c r="B2" s="10"/>
      <c r="C2" s="10"/>
      <c r="D2" s="10"/>
      <c r="E2" s="10"/>
    </row>
    <row r="4" spans="1:13" ht="34" x14ac:dyDescent="0.2">
      <c r="A4" s="4" t="s">
        <v>17</v>
      </c>
      <c r="B4" s="5" t="s">
        <v>0</v>
      </c>
      <c r="C4" s="5" t="s">
        <v>1</v>
      </c>
      <c r="D4" s="5" t="s">
        <v>2</v>
      </c>
      <c r="E4" s="5" t="s">
        <v>79</v>
      </c>
      <c r="F4" s="5" t="s">
        <v>80</v>
      </c>
      <c r="G4" s="5" t="s">
        <v>81</v>
      </c>
      <c r="H4" s="5" t="s">
        <v>82</v>
      </c>
      <c r="I4" s="5" t="s">
        <v>83</v>
      </c>
      <c r="J4" s="5" t="s">
        <v>77</v>
      </c>
      <c r="K4" s="5" t="s">
        <v>84</v>
      </c>
      <c r="L4" s="6" t="s">
        <v>7</v>
      </c>
      <c r="M4" s="7" t="s">
        <v>8</v>
      </c>
    </row>
    <row r="5" spans="1:13" x14ac:dyDescent="0.2">
      <c r="A5" s="8" t="e">
        <f>LOOKUP(B5,Tabelle2!B:B,Tabelle2!A:A)</f>
        <v>#N/A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4">
        <f t="shared" ref="L5" si="0">(IF(ISBLANK(E5),0,3.8)+IF(ISBLANK(F5),0,2.5)+IF(ISBLANK(G5),0,7.4)+IF(ISBLANK(H5),0,3.8)+IF(ISBLANK(I5),0,2.8))</f>
        <v>0</v>
      </c>
      <c r="M5" s="12">
        <f>D5*Tabelle1[[#This Row],[Stückpreis]]</f>
        <v>0</v>
      </c>
    </row>
    <row r="6" spans="1:13" x14ac:dyDescent="0.2">
      <c r="A6" s="8" t="e">
        <f>LOOKUP(B6,Tabelle2!B:B,Tabelle2!A:A)</f>
        <v>#N/A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4">
        <f t="shared" ref="L6:L28" si="1">(IF(ISBLANK(E6),0,3.8)+IF(ISBLANK(F6),0,2.5)+IF(ISBLANK(G6),0,7.4)+IF(ISBLANK(H6),0,3.8)+IF(ISBLANK(I6),0,2.8))</f>
        <v>0</v>
      </c>
      <c r="M6" s="12">
        <f>D6*Tabelle1[[#This Row],[Stückpreis]]</f>
        <v>0</v>
      </c>
    </row>
    <row r="7" spans="1:13" x14ac:dyDescent="0.2">
      <c r="A7" s="8" t="e">
        <f>LOOKUP(B7,Tabelle2!B:B,Tabelle2!A:A)</f>
        <v>#N/A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4">
        <f t="shared" si="1"/>
        <v>0</v>
      </c>
      <c r="M7" s="12">
        <f>D7*Tabelle1[[#This Row],[Stückpreis]]</f>
        <v>0</v>
      </c>
    </row>
    <row r="8" spans="1:13" x14ac:dyDescent="0.2">
      <c r="A8" s="8" t="e">
        <f>LOOKUP(B8,Tabelle2!B:B,Tabelle2!A:A)</f>
        <v>#N/A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4">
        <f t="shared" si="1"/>
        <v>0</v>
      </c>
      <c r="M8" s="12">
        <f>D8*Tabelle1[[#This Row],[Stückpreis]]</f>
        <v>0</v>
      </c>
    </row>
    <row r="9" spans="1:13" x14ac:dyDescent="0.2">
      <c r="A9" s="8" t="e">
        <f>LOOKUP(B9,Tabelle2!B:B,Tabelle2!A:A)</f>
        <v>#N/A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4">
        <f t="shared" si="1"/>
        <v>0</v>
      </c>
      <c r="M9" s="12">
        <f>D9*Tabelle1[[#This Row],[Stückpreis]]</f>
        <v>0</v>
      </c>
    </row>
    <row r="10" spans="1:13" x14ac:dyDescent="0.2">
      <c r="A10" s="8" t="e">
        <f>LOOKUP(B10,Tabelle2!B:B,Tabelle2!A:A)</f>
        <v>#N/A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4">
        <f t="shared" si="1"/>
        <v>0</v>
      </c>
      <c r="M10" s="12">
        <f>D10*Tabelle1[[#This Row],[Stückpreis]]</f>
        <v>0</v>
      </c>
    </row>
    <row r="11" spans="1:13" x14ac:dyDescent="0.2">
      <c r="A11" s="8" t="e">
        <f>LOOKUP(B11,Tabelle2!B:B,Tabelle2!A:A)</f>
        <v>#N/A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4">
        <f t="shared" si="1"/>
        <v>0</v>
      </c>
      <c r="M11" s="12">
        <f>D11*Tabelle1[[#This Row],[Stückpreis]]</f>
        <v>0</v>
      </c>
    </row>
    <row r="12" spans="1:13" x14ac:dyDescent="0.2">
      <c r="A12" s="8" t="e">
        <f>LOOKUP(B12,Tabelle2!B:B,Tabelle2!A:A)</f>
        <v>#N/A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4">
        <f t="shared" si="1"/>
        <v>0</v>
      </c>
      <c r="M12" s="12">
        <f>D12*Tabelle1[[#This Row],[Stückpreis]]</f>
        <v>0</v>
      </c>
    </row>
    <row r="13" spans="1:13" x14ac:dyDescent="0.2">
      <c r="A13" s="8" t="e">
        <f>LOOKUP(B13,Tabelle2!B:B,Tabelle2!A:A)</f>
        <v>#N/A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4">
        <f t="shared" si="1"/>
        <v>0</v>
      </c>
      <c r="M13" s="12">
        <f>D13*Tabelle1[[#This Row],[Stückpreis]]</f>
        <v>0</v>
      </c>
    </row>
    <row r="14" spans="1:13" x14ac:dyDescent="0.2">
      <c r="A14" s="8" t="e">
        <f>LOOKUP(B14,Tabelle2!B:B,Tabelle2!A:A)</f>
        <v>#N/A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4">
        <f t="shared" si="1"/>
        <v>0</v>
      </c>
      <c r="M14" s="12">
        <f>D14*Tabelle1[[#This Row],[Stückpreis]]</f>
        <v>0</v>
      </c>
    </row>
    <row r="15" spans="1:13" x14ac:dyDescent="0.2">
      <c r="A15" s="8" t="e">
        <f>LOOKUP(B15,Tabelle2!B:B,Tabelle2!A:A)</f>
        <v>#N/A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4">
        <f t="shared" si="1"/>
        <v>0</v>
      </c>
      <c r="M15" s="12">
        <f>D15*Tabelle1[[#This Row],[Stückpreis]]</f>
        <v>0</v>
      </c>
    </row>
    <row r="16" spans="1:13" x14ac:dyDescent="0.2">
      <c r="A16" s="8" t="e">
        <f>LOOKUP(B16,Tabelle2!B:B,Tabelle2!A:A)</f>
        <v>#N/A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4">
        <f t="shared" si="1"/>
        <v>0</v>
      </c>
      <c r="M16" s="12">
        <f>D16*Tabelle1[[#This Row],[Stückpreis]]</f>
        <v>0</v>
      </c>
    </row>
    <row r="17" spans="1:13" x14ac:dyDescent="0.2">
      <c r="A17" s="8" t="e">
        <f>LOOKUP(B17,Tabelle2!B:B,Tabelle2!A:A)</f>
        <v>#N/A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4">
        <f t="shared" si="1"/>
        <v>0</v>
      </c>
      <c r="M17" s="12">
        <f>D17*Tabelle1[[#This Row],[Stückpreis]]</f>
        <v>0</v>
      </c>
    </row>
    <row r="18" spans="1:13" x14ac:dyDescent="0.2">
      <c r="A18" s="8" t="e">
        <f>LOOKUP(B18,Tabelle2!B:B,Tabelle2!A:A)</f>
        <v>#N/A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4">
        <f t="shared" si="1"/>
        <v>0</v>
      </c>
      <c r="M18" s="12">
        <f>D18*Tabelle1[[#This Row],[Stückpreis]]</f>
        <v>0</v>
      </c>
    </row>
    <row r="19" spans="1:13" x14ac:dyDescent="0.2">
      <c r="A19" s="8" t="e">
        <f>LOOKUP(B19,Tabelle2!B:B,Tabelle2!A:A)</f>
        <v>#N/A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4">
        <f t="shared" si="1"/>
        <v>0</v>
      </c>
      <c r="M19" s="12">
        <f>D19*Tabelle1[[#This Row],[Stückpreis]]</f>
        <v>0</v>
      </c>
    </row>
    <row r="20" spans="1:13" x14ac:dyDescent="0.2">
      <c r="A20" s="8" t="e">
        <f>LOOKUP(B20,Tabelle2!B:B,Tabelle2!A:A)</f>
        <v>#N/A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4">
        <f t="shared" si="1"/>
        <v>0</v>
      </c>
      <c r="M20" s="12">
        <f>D20*Tabelle1[[#This Row],[Stückpreis]]</f>
        <v>0</v>
      </c>
    </row>
    <row r="21" spans="1:13" x14ac:dyDescent="0.2">
      <c r="A21" s="8" t="e">
        <f>LOOKUP(B21,Tabelle2!B:B,Tabelle2!A:A)</f>
        <v>#N/A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4">
        <f t="shared" si="1"/>
        <v>0</v>
      </c>
      <c r="M21" s="12">
        <f>D21*Tabelle1[[#This Row],[Stückpreis]]</f>
        <v>0</v>
      </c>
    </row>
    <row r="22" spans="1:13" x14ac:dyDescent="0.2">
      <c r="A22" s="8" t="e">
        <f>LOOKUP(B22,Tabelle2!B:B,Tabelle2!A:A)</f>
        <v>#N/A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4">
        <f t="shared" si="1"/>
        <v>0</v>
      </c>
      <c r="M22" s="12">
        <f>D22*Tabelle1[[#This Row],[Stückpreis]]</f>
        <v>0</v>
      </c>
    </row>
    <row r="23" spans="1:13" x14ac:dyDescent="0.2">
      <c r="A23" s="8" t="e">
        <f>LOOKUP(B23,Tabelle2!B:B,Tabelle2!A:A)</f>
        <v>#N/A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4">
        <f t="shared" si="1"/>
        <v>0</v>
      </c>
      <c r="M23" s="12">
        <f>D23*Tabelle1[[#This Row],[Stückpreis]]</f>
        <v>0</v>
      </c>
    </row>
    <row r="24" spans="1:13" x14ac:dyDescent="0.2">
      <c r="A24" s="8" t="e">
        <f>LOOKUP(B24,Tabelle2!B:B,Tabelle2!A:A)</f>
        <v>#N/A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4">
        <f t="shared" si="1"/>
        <v>0</v>
      </c>
      <c r="M24" s="12">
        <f>D24*Tabelle1[[#This Row],[Stückpreis]]</f>
        <v>0</v>
      </c>
    </row>
    <row r="25" spans="1:13" x14ac:dyDescent="0.2">
      <c r="A25" s="8" t="e">
        <f>LOOKUP(B25,Tabelle2!B:B,Tabelle2!A:A)</f>
        <v>#N/A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4">
        <f t="shared" si="1"/>
        <v>0</v>
      </c>
      <c r="M25" s="12">
        <f>D25*Tabelle1[[#This Row],[Stückpreis]]</f>
        <v>0</v>
      </c>
    </row>
    <row r="26" spans="1:13" x14ac:dyDescent="0.2">
      <c r="A26" s="8" t="e">
        <f>LOOKUP(B26,Tabelle2!B:B,Tabelle2!A:A)</f>
        <v>#N/A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4">
        <f t="shared" si="1"/>
        <v>0</v>
      </c>
      <c r="M26" s="12">
        <f>D26*Tabelle1[[#This Row],[Stückpreis]]</f>
        <v>0</v>
      </c>
    </row>
    <row r="27" spans="1:13" x14ac:dyDescent="0.2">
      <c r="A27" s="8" t="e">
        <f>LOOKUP(B27,Tabelle2!B:B,Tabelle2!A:A)</f>
        <v>#N/A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4">
        <f t="shared" si="1"/>
        <v>0</v>
      </c>
      <c r="M27" s="12">
        <f>D27*Tabelle1[[#This Row],[Stückpreis]]</f>
        <v>0</v>
      </c>
    </row>
    <row r="28" spans="1:13" x14ac:dyDescent="0.2">
      <c r="A28" s="8" t="e">
        <f>LOOKUP(B28,Tabelle2!B:B,Tabelle2!A:A)</f>
        <v>#N/A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4">
        <f t="shared" si="1"/>
        <v>0</v>
      </c>
      <c r="M28" s="12">
        <f>D28*Tabelle1[[#This Row],[Stückpreis]]</f>
        <v>0</v>
      </c>
    </row>
    <row r="29" spans="1:13" x14ac:dyDescent="0.2">
      <c r="A29" s="9" t="e">
        <f>LOOKUP(B29,Tabelle2!B:B,Tabelle2!A:A)</f>
        <v>#N/A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4">
        <f t="shared" ref="L29:L37" si="2">(IF(ISBLANK(E29),0,3.8)+IF(ISBLANK(F29),0,2.5)+IF(ISBLANK(G29),0,7.4)+IF(ISBLANK(H29),0,3.8)+IF(ISBLANK(I29),0,2.8))</f>
        <v>0</v>
      </c>
      <c r="M29" s="12">
        <f>D29*Tabelle1[[#This Row],[Stückpreis]]</f>
        <v>0</v>
      </c>
    </row>
    <row r="30" spans="1:13" x14ac:dyDescent="0.2">
      <c r="A30" s="9" t="e">
        <f>LOOKUP(B30,Tabelle2!B:B,Tabelle2!A:A)</f>
        <v>#N/A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4">
        <f t="shared" si="2"/>
        <v>0</v>
      </c>
      <c r="M30" s="12">
        <f>D30*Tabelle1[[#This Row],[Stückpreis]]</f>
        <v>0</v>
      </c>
    </row>
    <row r="31" spans="1:13" x14ac:dyDescent="0.2">
      <c r="A31" s="9" t="e">
        <f>LOOKUP(B31,Tabelle2!B:B,Tabelle2!A:A)</f>
        <v>#N/A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4">
        <f t="shared" si="2"/>
        <v>0</v>
      </c>
      <c r="M31" s="12">
        <f>D31*Tabelle1[[#This Row],[Stückpreis]]</f>
        <v>0</v>
      </c>
    </row>
    <row r="32" spans="1:13" x14ac:dyDescent="0.2">
      <c r="A32" s="9" t="e">
        <f>LOOKUP(B32,Tabelle2!B:B,Tabelle2!A:A)</f>
        <v>#N/A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4">
        <f t="shared" si="2"/>
        <v>0</v>
      </c>
      <c r="M32" s="12">
        <f>D32*Tabelle1[[#This Row],[Stückpreis]]</f>
        <v>0</v>
      </c>
    </row>
    <row r="33" spans="1:13" x14ac:dyDescent="0.2">
      <c r="A33" s="9" t="e">
        <f>LOOKUP(B33,Tabelle2!B:B,Tabelle2!A:A)</f>
        <v>#N/A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4">
        <f t="shared" si="2"/>
        <v>0</v>
      </c>
      <c r="M33" s="12">
        <f>D33*Tabelle1[[#This Row],[Stückpreis]]</f>
        <v>0</v>
      </c>
    </row>
    <row r="34" spans="1:13" x14ac:dyDescent="0.2">
      <c r="A34" s="9" t="e">
        <f>LOOKUP(B34,Tabelle2!B:B,Tabelle2!A:A)</f>
        <v>#N/A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4">
        <f t="shared" si="2"/>
        <v>0</v>
      </c>
      <c r="M34" s="12">
        <f>D34*Tabelle1[[#This Row],[Stückpreis]]</f>
        <v>0</v>
      </c>
    </row>
    <row r="35" spans="1:13" x14ac:dyDescent="0.2">
      <c r="A35" s="9" t="e">
        <f>LOOKUP(B35,Tabelle2!B:B,Tabelle2!A:A)</f>
        <v>#N/A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4">
        <f t="shared" si="2"/>
        <v>0</v>
      </c>
      <c r="M35" s="12">
        <f>D35*Tabelle1[[#This Row],[Stückpreis]]</f>
        <v>0</v>
      </c>
    </row>
    <row r="36" spans="1:13" x14ac:dyDescent="0.2">
      <c r="A36" s="9" t="e">
        <f>LOOKUP(B36,Tabelle2!B:B,Tabelle2!A:A)</f>
        <v>#N/A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4">
        <f t="shared" si="2"/>
        <v>0</v>
      </c>
      <c r="M36" s="12">
        <f>D36*Tabelle1[[#This Row],[Stückpreis]]</f>
        <v>0</v>
      </c>
    </row>
    <row r="37" spans="1:13" x14ac:dyDescent="0.2">
      <c r="A37" s="9" t="e">
        <f>LOOKUP(B37,Tabelle2!B:B,Tabelle2!A:A)</f>
        <v>#N/A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4">
        <f t="shared" si="2"/>
        <v>0</v>
      </c>
      <c r="M37" s="12">
        <f>D37*Tabelle1[[#This Row],[Stückpreis]]</f>
        <v>0</v>
      </c>
    </row>
    <row r="38" spans="1:13" ht="19" x14ac:dyDescent="0.25">
      <c r="L38" s="11" t="s">
        <v>91</v>
      </c>
      <c r="M38" s="13">
        <f>SUM(Tabelle1[Gesamtpreis])</f>
        <v>0</v>
      </c>
    </row>
  </sheetData>
  <sheetProtection sheet="1" objects="1" scenarios="1" insertRows="0" deleteRows="0" selectLockedCells="1"/>
  <dataConsolidate/>
  <pageMargins left="0.7" right="0.7" top="0.78740157499999996" bottom="0.78740157499999996" header="0.3" footer="0.3"/>
  <pageSetup paperSize="9" scale="48" orientation="landscape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4F75AA-8A7A-2E4E-A6B9-42F1A9D7B1BB}">
          <x14:formula1>
            <xm:f>Tabelle2!$B$3:$B$28</xm:f>
          </x14:formula1>
          <xm:sqref>B5:B37</xm:sqref>
        </x14:dataValidation>
        <x14:dataValidation type="list" allowBlank="1" showInputMessage="1" showErrorMessage="1" xr:uid="{C4E25F1D-CC51-2C4F-A027-6A185BF00E96}">
          <x14:formula1>
            <xm:f>Tabelle2!$E$3:$E$6</xm:f>
          </x14:formula1>
          <xm:sqref>E5:E37</xm:sqref>
        </x14:dataValidation>
        <x14:dataValidation type="list" allowBlank="1" showInputMessage="1" showErrorMessage="1" xr:uid="{E3B8D11B-51AC-9546-B41D-97FDF8DCF491}">
          <x14:formula1>
            <xm:f>Tabelle2!$F$3:$F$4</xm:f>
          </x14:formula1>
          <xm:sqref>F5:F37</xm:sqref>
        </x14:dataValidation>
        <x14:dataValidation type="list" allowBlank="1" showInputMessage="1" showErrorMessage="1" xr:uid="{BFE24426-3EF6-8041-9FD0-0C55F08F465A}">
          <x14:formula1>
            <xm:f>Tabelle2!$J$3:$J$10</xm:f>
          </x14:formula1>
          <xm:sqref>K5:K37</xm:sqref>
        </x14:dataValidation>
        <x14:dataValidation type="list" allowBlank="1" showInputMessage="1" showErrorMessage="1" xr:uid="{4C60BA0C-FF39-514A-8870-B6E173EF6FE8}">
          <x14:formula1>
            <xm:f>Tabelle2!$C$2:$C$14</xm:f>
          </x14:formula1>
          <xm:sqref>C5:C37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B26A-2EB0-894C-BEA6-6BECA4D8F6F7}">
  <dimension ref="A1:K28"/>
  <sheetViews>
    <sheetView workbookViewId="0">
      <selection activeCell="C9" sqref="C9"/>
    </sheetView>
  </sheetViews>
  <sheetFormatPr baseColWidth="10" defaultRowHeight="16" x14ac:dyDescent="0.2"/>
  <cols>
    <col min="1" max="1" width="13.83203125" customWidth="1"/>
    <col min="2" max="2" width="28" customWidth="1"/>
    <col min="3" max="3" width="8.1640625" customWidth="1"/>
    <col min="5" max="5" width="20" customWidth="1"/>
    <col min="10" max="10" width="16.83203125" customWidth="1"/>
    <col min="11" max="11" width="19.5" customWidth="1"/>
  </cols>
  <sheetData>
    <row r="1" spans="1:11" x14ac:dyDescent="0.2">
      <c r="A1" t="s">
        <v>17</v>
      </c>
      <c r="B1" t="s">
        <v>0</v>
      </c>
      <c r="C1" t="s">
        <v>1</v>
      </c>
      <c r="D1" t="s">
        <v>2</v>
      </c>
      <c r="E1" t="s">
        <v>3</v>
      </c>
      <c r="F1" t="s">
        <v>6</v>
      </c>
      <c r="G1" t="s">
        <v>4</v>
      </c>
      <c r="H1" t="s">
        <v>5</v>
      </c>
      <c r="I1" t="s">
        <v>78</v>
      </c>
      <c r="J1" t="s">
        <v>76</v>
      </c>
      <c r="K1" t="s">
        <v>77</v>
      </c>
    </row>
    <row r="2" spans="1:11" x14ac:dyDescent="0.2">
      <c r="E2" s="1">
        <v>3.8</v>
      </c>
      <c r="F2" s="1">
        <v>2.5</v>
      </c>
      <c r="G2" s="1">
        <v>7.4</v>
      </c>
      <c r="I2" s="1">
        <v>3.8</v>
      </c>
      <c r="J2" s="1">
        <v>5</v>
      </c>
    </row>
    <row r="3" spans="1:11" x14ac:dyDescent="0.2">
      <c r="A3" t="s">
        <v>88</v>
      </c>
      <c r="B3" t="s">
        <v>41</v>
      </c>
      <c r="C3">
        <v>116</v>
      </c>
      <c r="E3" t="s">
        <v>68</v>
      </c>
      <c r="F3" t="s">
        <v>87</v>
      </c>
      <c r="J3" t="s">
        <v>69</v>
      </c>
    </row>
    <row r="4" spans="1:11" x14ac:dyDescent="0.2">
      <c r="A4" t="s">
        <v>42</v>
      </c>
      <c r="B4" t="s">
        <v>43</v>
      </c>
      <c r="C4">
        <v>128</v>
      </c>
      <c r="E4" t="s">
        <v>85</v>
      </c>
      <c r="J4" t="s">
        <v>70</v>
      </c>
    </row>
    <row r="5" spans="1:11" x14ac:dyDescent="0.2">
      <c r="A5" t="s">
        <v>49</v>
      </c>
      <c r="B5" t="s">
        <v>50</v>
      </c>
      <c r="C5">
        <v>140</v>
      </c>
      <c r="E5" t="s">
        <v>86</v>
      </c>
      <c r="J5" t="s">
        <v>71</v>
      </c>
    </row>
    <row r="6" spans="1:11" x14ac:dyDescent="0.2">
      <c r="A6" t="s">
        <v>46</v>
      </c>
      <c r="B6" t="s">
        <v>55</v>
      </c>
      <c r="C6">
        <v>152</v>
      </c>
      <c r="J6" t="s">
        <v>72</v>
      </c>
    </row>
    <row r="7" spans="1:11" x14ac:dyDescent="0.2">
      <c r="A7" t="s">
        <v>45</v>
      </c>
      <c r="B7" t="s">
        <v>56</v>
      </c>
      <c r="C7">
        <v>164</v>
      </c>
      <c r="J7" t="s">
        <v>73</v>
      </c>
    </row>
    <row r="8" spans="1:11" x14ac:dyDescent="0.2">
      <c r="A8" t="s">
        <v>44</v>
      </c>
      <c r="B8" t="s">
        <v>57</v>
      </c>
      <c r="C8" t="s">
        <v>94</v>
      </c>
      <c r="J8" t="s">
        <v>74</v>
      </c>
    </row>
    <row r="9" spans="1:11" x14ac:dyDescent="0.2">
      <c r="A9" t="s">
        <v>90</v>
      </c>
      <c r="B9" t="s">
        <v>28</v>
      </c>
      <c r="C9" t="s">
        <v>64</v>
      </c>
      <c r="J9" t="s">
        <v>75</v>
      </c>
    </row>
    <row r="10" spans="1:11" x14ac:dyDescent="0.2">
      <c r="A10" t="s">
        <v>89</v>
      </c>
      <c r="B10" t="s">
        <v>27</v>
      </c>
      <c r="C10" t="s">
        <v>92</v>
      </c>
    </row>
    <row r="11" spans="1:11" x14ac:dyDescent="0.2">
      <c r="A11" t="s">
        <v>53</v>
      </c>
      <c r="B11" t="s">
        <v>54</v>
      </c>
      <c r="C11" t="s">
        <v>93</v>
      </c>
    </row>
    <row r="12" spans="1:11" x14ac:dyDescent="0.2">
      <c r="A12" t="s">
        <v>33</v>
      </c>
      <c r="B12" t="s">
        <v>34</v>
      </c>
      <c r="C12" t="s">
        <v>65</v>
      </c>
    </row>
    <row r="13" spans="1:11" x14ac:dyDescent="0.2">
      <c r="A13" t="s">
        <v>35</v>
      </c>
      <c r="B13" t="s">
        <v>36</v>
      </c>
      <c r="C13" t="s">
        <v>66</v>
      </c>
    </row>
    <row r="14" spans="1:11" x14ac:dyDescent="0.2">
      <c r="A14" t="s">
        <v>39</v>
      </c>
      <c r="B14" t="s">
        <v>58</v>
      </c>
      <c r="C14" t="s">
        <v>67</v>
      </c>
    </row>
    <row r="15" spans="1:11" x14ac:dyDescent="0.2">
      <c r="A15" t="s">
        <v>40</v>
      </c>
      <c r="B15" t="s">
        <v>59</v>
      </c>
    </row>
    <row r="16" spans="1:11" x14ac:dyDescent="0.2">
      <c r="A16" t="s">
        <v>25</v>
      </c>
      <c r="B16" t="s">
        <v>26</v>
      </c>
    </row>
    <row r="17" spans="1:2" x14ac:dyDescent="0.2">
      <c r="A17" t="s">
        <v>23</v>
      </c>
      <c r="B17" t="s">
        <v>24</v>
      </c>
    </row>
    <row r="18" spans="1:2" x14ac:dyDescent="0.2">
      <c r="A18" t="s">
        <v>37</v>
      </c>
      <c r="B18" t="s">
        <v>38</v>
      </c>
    </row>
    <row r="19" spans="1:2" x14ac:dyDescent="0.2">
      <c r="A19" t="s">
        <v>30</v>
      </c>
      <c r="B19" t="s">
        <v>32</v>
      </c>
    </row>
    <row r="20" spans="1:2" x14ac:dyDescent="0.2">
      <c r="A20" t="s">
        <v>29</v>
      </c>
      <c r="B20" t="s">
        <v>31</v>
      </c>
    </row>
    <row r="21" spans="1:2" x14ac:dyDescent="0.2">
      <c r="A21" t="s">
        <v>20</v>
      </c>
      <c r="B21" t="s">
        <v>16</v>
      </c>
    </row>
    <row r="22" spans="1:2" x14ac:dyDescent="0.2">
      <c r="A22" t="s">
        <v>21</v>
      </c>
      <c r="B22" t="s">
        <v>22</v>
      </c>
    </row>
    <row r="23" spans="1:2" x14ac:dyDescent="0.2">
      <c r="A23" t="s">
        <v>62</v>
      </c>
      <c r="B23" t="s">
        <v>63</v>
      </c>
    </row>
    <row r="24" spans="1:2" x14ac:dyDescent="0.2">
      <c r="A24" t="s">
        <v>60</v>
      </c>
      <c r="B24" t="s">
        <v>61</v>
      </c>
    </row>
    <row r="25" spans="1:2" x14ac:dyDescent="0.2">
      <c r="A25" t="s">
        <v>19</v>
      </c>
      <c r="B25" t="s">
        <v>15</v>
      </c>
    </row>
    <row r="26" spans="1:2" x14ac:dyDescent="0.2">
      <c r="A26" t="s">
        <v>18</v>
      </c>
      <c r="B26" t="s">
        <v>14</v>
      </c>
    </row>
    <row r="27" spans="1:2" x14ac:dyDescent="0.2">
      <c r="A27" t="s">
        <v>51</v>
      </c>
      <c r="B27" t="s">
        <v>52</v>
      </c>
    </row>
    <row r="28" spans="1:2" x14ac:dyDescent="0.2">
      <c r="A28" t="s">
        <v>47</v>
      </c>
      <c r="B28" t="s">
        <v>48</v>
      </c>
    </row>
  </sheetData>
  <sheetProtection sheet="1" objects="1" scenarios="1"/>
  <sortState ref="A3:C28">
    <sortCondition ref="B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Lohse</dc:creator>
  <cp:lastModifiedBy>Christian Lohse</cp:lastModifiedBy>
  <dcterms:created xsi:type="dcterms:W3CDTF">2019-08-30T13:57:17Z</dcterms:created>
  <dcterms:modified xsi:type="dcterms:W3CDTF">2019-09-15T17:40:41Z</dcterms:modified>
</cp:coreProperties>
</file>